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8505"/>
  </bookViews>
  <sheets>
    <sheet name="proposed Budget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14" i="1"/>
  <c r="F26" i="1"/>
  <c r="F18" i="1"/>
  <c r="D21" i="1"/>
  <c r="D16" i="1"/>
  <c r="D19" i="1"/>
  <c r="D24" i="1"/>
  <c r="D15" i="1"/>
  <c r="D14" i="1"/>
  <c r="D11" i="1"/>
  <c r="C11" i="1"/>
  <c r="D9" i="1"/>
  <c r="C30" i="1"/>
  <c r="C26" i="1"/>
  <c r="B30" i="1"/>
  <c r="B26" i="1"/>
  <c r="F9" i="1"/>
  <c r="F11" i="1" s="1"/>
  <c r="F28" i="1" s="1"/>
  <c r="F30" i="1" s="1"/>
  <c r="B9" i="1"/>
  <c r="B11" i="1" s="1"/>
  <c r="A33" i="1"/>
  <c r="D26" i="1" l="1"/>
  <c r="D30" i="1" l="1"/>
  <c r="D28" i="1"/>
</calcChain>
</file>

<file path=xl/comments1.xml><?xml version="1.0" encoding="utf-8"?>
<comments xmlns="http://schemas.openxmlformats.org/spreadsheetml/2006/main">
  <authors>
    <author>Crofton18</author>
  </authors>
  <commentList>
    <comment ref="E15" authorId="0">
      <text>
        <r>
          <rPr>
            <b/>
            <sz val="9"/>
            <color indexed="81"/>
            <rFont val="Tahoma"/>
            <family val="2"/>
          </rPr>
          <t>Crofton18:</t>
        </r>
        <r>
          <rPr>
            <sz val="9"/>
            <color indexed="81"/>
            <rFont val="Tahoma"/>
            <family val="2"/>
          </rPr>
          <t xml:space="preserve">
encompasses new roof - deck inspection-gutter replacements- roadway dedication expenses-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Crofton18:</t>
        </r>
        <r>
          <rPr>
            <sz val="9"/>
            <color indexed="81"/>
            <rFont val="Tahoma"/>
            <family val="2"/>
          </rPr>
          <t xml:space="preserve">
audit 1365 remainiing legal expense</t>
        </r>
      </text>
    </comment>
    <comment ref="G19" authorId="0">
      <text>
        <r>
          <rPr>
            <b/>
            <sz val="9"/>
            <color indexed="81"/>
            <rFont val="Tahoma"/>
            <charset val="1"/>
          </rPr>
          <t>Crofton18:</t>
        </r>
        <r>
          <rPr>
            <sz val="9"/>
            <color indexed="81"/>
            <rFont val="Tahoma"/>
            <charset val="1"/>
          </rPr>
          <t xml:space="preserve">
$3000 budgeted for Amendment expense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Crofton18:</t>
        </r>
        <r>
          <rPr>
            <sz val="9"/>
            <color indexed="81"/>
            <rFont val="Tahoma"/>
            <family val="2"/>
          </rPr>
          <t xml:space="preserve">
line item may only be 10% above budget by year end </t>
        </r>
      </text>
    </comment>
  </commentList>
</comments>
</file>

<file path=xl/sharedStrings.xml><?xml version="1.0" encoding="utf-8"?>
<sst xmlns="http://schemas.openxmlformats.org/spreadsheetml/2006/main" count="51" uniqueCount="41">
  <si>
    <t>Proposed</t>
  </si>
  <si>
    <t>INCOME</t>
  </si>
  <si>
    <t>Maintenance fee</t>
  </si>
  <si>
    <t>Interest</t>
  </si>
  <si>
    <t>EXPENSES</t>
  </si>
  <si>
    <t xml:space="preserve">      Electricity</t>
  </si>
  <si>
    <t xml:space="preserve">      Management</t>
  </si>
  <si>
    <t xml:space="preserve">      Insurance</t>
  </si>
  <si>
    <t xml:space="preserve">      Snow Plowing</t>
  </si>
  <si>
    <t xml:space="preserve">      Summer Landscape</t>
  </si>
  <si>
    <t xml:space="preserve">      Contracted Repairs</t>
  </si>
  <si>
    <t xml:space="preserve">      Supplies</t>
  </si>
  <si>
    <t xml:space="preserve">      Professional Fees</t>
  </si>
  <si>
    <t xml:space="preserve">      Taxes (corporate)</t>
  </si>
  <si>
    <t xml:space="preserve">      Administration &amp; Misc.</t>
  </si>
  <si>
    <t>TOTAL BUDGET</t>
  </si>
  <si>
    <t xml:space="preserve">2017 - 2018 </t>
  </si>
  <si>
    <t>2017-2018</t>
  </si>
  <si>
    <t xml:space="preserve">2018-2019 </t>
  </si>
  <si>
    <t>Total HOA Fee Income</t>
  </si>
  <si>
    <t>$325 / unit / month</t>
  </si>
  <si>
    <t>$325 / unit /month</t>
  </si>
  <si>
    <t>TOTAL INCOME</t>
  </si>
  <si>
    <t xml:space="preserve">Drumlins Homeowner Association
2018-2019 Budget
Revenue and Expenses
</t>
  </si>
  <si>
    <t>Budgeted</t>
  </si>
  <si>
    <t xml:space="preserve">      Contingency</t>
  </si>
  <si>
    <t>RESERVE AND ROOF FUND</t>
  </si>
  <si>
    <t xml:space="preserve">YTD </t>
  </si>
  <si>
    <t>June - January</t>
  </si>
  <si>
    <t>EOY Projection</t>
  </si>
  <si>
    <t>TOTAL OPERATING EXPENSE</t>
  </si>
  <si>
    <t>Historical</t>
  </si>
  <si>
    <t>10 % increase</t>
  </si>
  <si>
    <t>3 % increase</t>
  </si>
  <si>
    <t>Audit and legal</t>
  </si>
  <si>
    <t>8% decrease</t>
  </si>
  <si>
    <t>5  % Increase</t>
  </si>
  <si>
    <t>Balanced</t>
  </si>
  <si>
    <t>NOTES</t>
  </si>
  <si>
    <t>Variance</t>
  </si>
  <si>
    <t>Actual to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</si>
</sst>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u val="double"/>
      <sz val="12"/>
      <name val="Arial"/>
      <family val="2"/>
    </font>
    <font>
      <sz val="12"/>
      <color theme="1"/>
      <name val="Arial"/>
      <family val="2"/>
    </font>
    <font>
      <u val="double"/>
      <sz val="12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2" fontId="0" fillId="0" borderId="0" xfId="0" applyNumberFormat="1"/>
    <xf numFmtId="2" fontId="2" fillId="0" borderId="0" xfId="0" applyNumberFormat="1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 indent="2"/>
    </xf>
    <xf numFmtId="43" fontId="3" fillId="0" borderId="0" xfId="0" applyNumberFormat="1" applyFont="1" applyAlignment="1">
      <alignment horizontal="right"/>
    </xf>
    <xf numFmtId="22" fontId="3" fillId="0" borderId="0" xfId="0" applyNumberFormat="1" applyFont="1" applyAlignment="1">
      <alignment horizontal="left"/>
    </xf>
    <xf numFmtId="164" fontId="3" fillId="0" borderId="0" xfId="2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5" fillId="0" borderId="0" xfId="2" applyNumberFormat="1" applyFont="1" applyBorder="1" applyAlignment="1">
      <alignment horizontal="center"/>
    </xf>
    <xf numFmtId="2" fontId="3" fillId="0" borderId="0" xfId="2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0" xfId="2" applyNumberFormat="1" applyFont="1" applyAlignment="1">
      <alignment horizontal="center"/>
    </xf>
    <xf numFmtId="43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7" fontId="3" fillId="0" borderId="0" xfId="1" applyNumberFormat="1" applyFont="1" applyAlignment="1">
      <alignment horizontal="center"/>
    </xf>
    <xf numFmtId="7" fontId="3" fillId="0" borderId="0" xfId="1" applyNumberFormat="1" applyFont="1" applyBorder="1" applyAlignment="1">
      <alignment horizontal="center"/>
    </xf>
    <xf numFmtId="4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7" fontId="5" fillId="0" borderId="0" xfId="1" applyNumberFormat="1" applyFont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E28" sqref="E28"/>
    </sheetView>
  </sheetViews>
  <sheetFormatPr defaultRowHeight="15" x14ac:dyDescent="0.25"/>
  <cols>
    <col min="1" max="1" width="34.140625" customWidth="1"/>
    <col min="2" max="2" width="20.7109375" style="1" customWidth="1"/>
    <col min="3" max="4" width="20.7109375" style="11" customWidth="1"/>
    <col min="5" max="5" width="19.42578125" style="11" customWidth="1"/>
    <col min="6" max="6" width="20.7109375" style="11" customWidth="1"/>
    <col min="7" max="7" width="16.85546875" style="12" customWidth="1"/>
    <col min="258" max="258" width="25" customWidth="1"/>
    <col min="259" max="259" width="20.7109375" customWidth="1"/>
    <col min="260" max="260" width="3" customWidth="1"/>
    <col min="261" max="262" width="20.7109375" customWidth="1"/>
    <col min="514" max="514" width="25" customWidth="1"/>
    <col min="515" max="515" width="20.7109375" customWidth="1"/>
    <col min="516" max="516" width="3" customWidth="1"/>
    <col min="517" max="518" width="20.7109375" customWidth="1"/>
    <col min="770" max="770" width="25" customWidth="1"/>
    <col min="771" max="771" width="20.7109375" customWidth="1"/>
    <col min="772" max="772" width="3" customWidth="1"/>
    <col min="773" max="774" width="20.7109375" customWidth="1"/>
    <col min="1026" max="1026" width="25" customWidth="1"/>
    <col min="1027" max="1027" width="20.7109375" customWidth="1"/>
    <col min="1028" max="1028" width="3" customWidth="1"/>
    <col min="1029" max="1030" width="20.7109375" customWidth="1"/>
    <col min="1282" max="1282" width="25" customWidth="1"/>
    <col min="1283" max="1283" width="20.7109375" customWidth="1"/>
    <col min="1284" max="1284" width="3" customWidth="1"/>
    <col min="1285" max="1286" width="20.7109375" customWidth="1"/>
    <col min="1538" max="1538" width="25" customWidth="1"/>
    <col min="1539" max="1539" width="20.7109375" customWidth="1"/>
    <col min="1540" max="1540" width="3" customWidth="1"/>
    <col min="1541" max="1542" width="20.7109375" customWidth="1"/>
    <col min="1794" max="1794" width="25" customWidth="1"/>
    <col min="1795" max="1795" width="20.7109375" customWidth="1"/>
    <col min="1796" max="1796" width="3" customWidth="1"/>
    <col min="1797" max="1798" width="20.7109375" customWidth="1"/>
    <col min="2050" max="2050" width="25" customWidth="1"/>
    <col min="2051" max="2051" width="20.7109375" customWidth="1"/>
    <col min="2052" max="2052" width="3" customWidth="1"/>
    <col min="2053" max="2054" width="20.7109375" customWidth="1"/>
    <col min="2306" max="2306" width="25" customWidth="1"/>
    <col min="2307" max="2307" width="20.7109375" customWidth="1"/>
    <col min="2308" max="2308" width="3" customWidth="1"/>
    <col min="2309" max="2310" width="20.7109375" customWidth="1"/>
    <col min="2562" max="2562" width="25" customWidth="1"/>
    <col min="2563" max="2563" width="20.7109375" customWidth="1"/>
    <col min="2564" max="2564" width="3" customWidth="1"/>
    <col min="2565" max="2566" width="20.7109375" customWidth="1"/>
    <col min="2818" max="2818" width="25" customWidth="1"/>
    <col min="2819" max="2819" width="20.7109375" customWidth="1"/>
    <col min="2820" max="2820" width="3" customWidth="1"/>
    <col min="2821" max="2822" width="20.7109375" customWidth="1"/>
    <col min="3074" max="3074" width="25" customWidth="1"/>
    <col min="3075" max="3075" width="20.7109375" customWidth="1"/>
    <col min="3076" max="3076" width="3" customWidth="1"/>
    <col min="3077" max="3078" width="20.7109375" customWidth="1"/>
    <col min="3330" max="3330" width="25" customWidth="1"/>
    <col min="3331" max="3331" width="20.7109375" customWidth="1"/>
    <col min="3332" max="3332" width="3" customWidth="1"/>
    <col min="3333" max="3334" width="20.7109375" customWidth="1"/>
    <col min="3586" max="3586" width="25" customWidth="1"/>
    <col min="3587" max="3587" width="20.7109375" customWidth="1"/>
    <col min="3588" max="3588" width="3" customWidth="1"/>
    <col min="3589" max="3590" width="20.7109375" customWidth="1"/>
    <col min="3842" max="3842" width="25" customWidth="1"/>
    <col min="3843" max="3843" width="20.7109375" customWidth="1"/>
    <col min="3844" max="3844" width="3" customWidth="1"/>
    <col min="3845" max="3846" width="20.7109375" customWidth="1"/>
    <col min="4098" max="4098" width="25" customWidth="1"/>
    <col min="4099" max="4099" width="20.7109375" customWidth="1"/>
    <col min="4100" max="4100" width="3" customWidth="1"/>
    <col min="4101" max="4102" width="20.7109375" customWidth="1"/>
    <col min="4354" max="4354" width="25" customWidth="1"/>
    <col min="4355" max="4355" width="20.7109375" customWidth="1"/>
    <col min="4356" max="4356" width="3" customWidth="1"/>
    <col min="4357" max="4358" width="20.7109375" customWidth="1"/>
    <col min="4610" max="4610" width="25" customWidth="1"/>
    <col min="4611" max="4611" width="20.7109375" customWidth="1"/>
    <col min="4612" max="4612" width="3" customWidth="1"/>
    <col min="4613" max="4614" width="20.7109375" customWidth="1"/>
    <col min="4866" max="4866" width="25" customWidth="1"/>
    <col min="4867" max="4867" width="20.7109375" customWidth="1"/>
    <col min="4868" max="4868" width="3" customWidth="1"/>
    <col min="4869" max="4870" width="20.7109375" customWidth="1"/>
    <col min="5122" max="5122" width="25" customWidth="1"/>
    <col min="5123" max="5123" width="20.7109375" customWidth="1"/>
    <col min="5124" max="5124" width="3" customWidth="1"/>
    <col min="5125" max="5126" width="20.7109375" customWidth="1"/>
    <col min="5378" max="5378" width="25" customWidth="1"/>
    <col min="5379" max="5379" width="20.7109375" customWidth="1"/>
    <col min="5380" max="5380" width="3" customWidth="1"/>
    <col min="5381" max="5382" width="20.7109375" customWidth="1"/>
    <col min="5634" max="5634" width="25" customWidth="1"/>
    <col min="5635" max="5635" width="20.7109375" customWidth="1"/>
    <col min="5636" max="5636" width="3" customWidth="1"/>
    <col min="5637" max="5638" width="20.7109375" customWidth="1"/>
    <col min="5890" max="5890" width="25" customWidth="1"/>
    <col min="5891" max="5891" width="20.7109375" customWidth="1"/>
    <col min="5892" max="5892" width="3" customWidth="1"/>
    <col min="5893" max="5894" width="20.7109375" customWidth="1"/>
    <col min="6146" max="6146" width="25" customWidth="1"/>
    <col min="6147" max="6147" width="20.7109375" customWidth="1"/>
    <col min="6148" max="6148" width="3" customWidth="1"/>
    <col min="6149" max="6150" width="20.7109375" customWidth="1"/>
    <col min="6402" max="6402" width="25" customWidth="1"/>
    <col min="6403" max="6403" width="20.7109375" customWidth="1"/>
    <col min="6404" max="6404" width="3" customWidth="1"/>
    <col min="6405" max="6406" width="20.7109375" customWidth="1"/>
    <col min="6658" max="6658" width="25" customWidth="1"/>
    <col min="6659" max="6659" width="20.7109375" customWidth="1"/>
    <col min="6660" max="6660" width="3" customWidth="1"/>
    <col min="6661" max="6662" width="20.7109375" customWidth="1"/>
    <col min="6914" max="6914" width="25" customWidth="1"/>
    <col min="6915" max="6915" width="20.7109375" customWidth="1"/>
    <col min="6916" max="6916" width="3" customWidth="1"/>
    <col min="6917" max="6918" width="20.7109375" customWidth="1"/>
    <col min="7170" max="7170" width="25" customWidth="1"/>
    <col min="7171" max="7171" width="20.7109375" customWidth="1"/>
    <col min="7172" max="7172" width="3" customWidth="1"/>
    <col min="7173" max="7174" width="20.7109375" customWidth="1"/>
    <col min="7426" max="7426" width="25" customWidth="1"/>
    <col min="7427" max="7427" width="20.7109375" customWidth="1"/>
    <col min="7428" max="7428" width="3" customWidth="1"/>
    <col min="7429" max="7430" width="20.7109375" customWidth="1"/>
    <col min="7682" max="7682" width="25" customWidth="1"/>
    <col min="7683" max="7683" width="20.7109375" customWidth="1"/>
    <col min="7684" max="7684" width="3" customWidth="1"/>
    <col min="7685" max="7686" width="20.7109375" customWidth="1"/>
    <col min="7938" max="7938" width="25" customWidth="1"/>
    <col min="7939" max="7939" width="20.7109375" customWidth="1"/>
    <col min="7940" max="7940" width="3" customWidth="1"/>
    <col min="7941" max="7942" width="20.7109375" customWidth="1"/>
    <col min="8194" max="8194" width="25" customWidth="1"/>
    <col min="8195" max="8195" width="20.7109375" customWidth="1"/>
    <col min="8196" max="8196" width="3" customWidth="1"/>
    <col min="8197" max="8198" width="20.7109375" customWidth="1"/>
    <col min="8450" max="8450" width="25" customWidth="1"/>
    <col min="8451" max="8451" width="20.7109375" customWidth="1"/>
    <col min="8452" max="8452" width="3" customWidth="1"/>
    <col min="8453" max="8454" width="20.7109375" customWidth="1"/>
    <col min="8706" max="8706" width="25" customWidth="1"/>
    <col min="8707" max="8707" width="20.7109375" customWidth="1"/>
    <col min="8708" max="8708" width="3" customWidth="1"/>
    <col min="8709" max="8710" width="20.7109375" customWidth="1"/>
    <col min="8962" max="8962" width="25" customWidth="1"/>
    <col min="8963" max="8963" width="20.7109375" customWidth="1"/>
    <col min="8964" max="8964" width="3" customWidth="1"/>
    <col min="8965" max="8966" width="20.7109375" customWidth="1"/>
    <col min="9218" max="9218" width="25" customWidth="1"/>
    <col min="9219" max="9219" width="20.7109375" customWidth="1"/>
    <col min="9220" max="9220" width="3" customWidth="1"/>
    <col min="9221" max="9222" width="20.7109375" customWidth="1"/>
    <col min="9474" max="9474" width="25" customWidth="1"/>
    <col min="9475" max="9475" width="20.7109375" customWidth="1"/>
    <col min="9476" max="9476" width="3" customWidth="1"/>
    <col min="9477" max="9478" width="20.7109375" customWidth="1"/>
    <col min="9730" max="9730" width="25" customWidth="1"/>
    <col min="9731" max="9731" width="20.7109375" customWidth="1"/>
    <col min="9732" max="9732" width="3" customWidth="1"/>
    <col min="9733" max="9734" width="20.7109375" customWidth="1"/>
    <col min="9986" max="9986" width="25" customWidth="1"/>
    <col min="9987" max="9987" width="20.7109375" customWidth="1"/>
    <col min="9988" max="9988" width="3" customWidth="1"/>
    <col min="9989" max="9990" width="20.7109375" customWidth="1"/>
    <col min="10242" max="10242" width="25" customWidth="1"/>
    <col min="10243" max="10243" width="20.7109375" customWidth="1"/>
    <col min="10244" max="10244" width="3" customWidth="1"/>
    <col min="10245" max="10246" width="20.7109375" customWidth="1"/>
    <col min="10498" max="10498" width="25" customWidth="1"/>
    <col min="10499" max="10499" width="20.7109375" customWidth="1"/>
    <col min="10500" max="10500" width="3" customWidth="1"/>
    <col min="10501" max="10502" width="20.7109375" customWidth="1"/>
    <col min="10754" max="10754" width="25" customWidth="1"/>
    <col min="10755" max="10755" width="20.7109375" customWidth="1"/>
    <col min="10756" max="10756" width="3" customWidth="1"/>
    <col min="10757" max="10758" width="20.7109375" customWidth="1"/>
    <col min="11010" max="11010" width="25" customWidth="1"/>
    <col min="11011" max="11011" width="20.7109375" customWidth="1"/>
    <col min="11012" max="11012" width="3" customWidth="1"/>
    <col min="11013" max="11014" width="20.7109375" customWidth="1"/>
    <col min="11266" max="11266" width="25" customWidth="1"/>
    <col min="11267" max="11267" width="20.7109375" customWidth="1"/>
    <col min="11268" max="11268" width="3" customWidth="1"/>
    <col min="11269" max="11270" width="20.7109375" customWidth="1"/>
    <col min="11522" max="11522" width="25" customWidth="1"/>
    <col min="11523" max="11523" width="20.7109375" customWidth="1"/>
    <col min="11524" max="11524" width="3" customWidth="1"/>
    <col min="11525" max="11526" width="20.7109375" customWidth="1"/>
    <col min="11778" max="11778" width="25" customWidth="1"/>
    <col min="11779" max="11779" width="20.7109375" customWidth="1"/>
    <col min="11780" max="11780" width="3" customWidth="1"/>
    <col min="11781" max="11782" width="20.7109375" customWidth="1"/>
    <col min="12034" max="12034" width="25" customWidth="1"/>
    <col min="12035" max="12035" width="20.7109375" customWidth="1"/>
    <col min="12036" max="12036" width="3" customWidth="1"/>
    <col min="12037" max="12038" width="20.7109375" customWidth="1"/>
    <col min="12290" max="12290" width="25" customWidth="1"/>
    <col min="12291" max="12291" width="20.7109375" customWidth="1"/>
    <col min="12292" max="12292" width="3" customWidth="1"/>
    <col min="12293" max="12294" width="20.7109375" customWidth="1"/>
    <col min="12546" max="12546" width="25" customWidth="1"/>
    <col min="12547" max="12547" width="20.7109375" customWidth="1"/>
    <col min="12548" max="12548" width="3" customWidth="1"/>
    <col min="12549" max="12550" width="20.7109375" customWidth="1"/>
    <col min="12802" max="12802" width="25" customWidth="1"/>
    <col min="12803" max="12803" width="20.7109375" customWidth="1"/>
    <col min="12804" max="12804" width="3" customWidth="1"/>
    <col min="12805" max="12806" width="20.7109375" customWidth="1"/>
    <col min="13058" max="13058" width="25" customWidth="1"/>
    <col min="13059" max="13059" width="20.7109375" customWidth="1"/>
    <col min="13060" max="13060" width="3" customWidth="1"/>
    <col min="13061" max="13062" width="20.7109375" customWidth="1"/>
    <col min="13314" max="13314" width="25" customWidth="1"/>
    <col min="13315" max="13315" width="20.7109375" customWidth="1"/>
    <col min="13316" max="13316" width="3" customWidth="1"/>
    <col min="13317" max="13318" width="20.7109375" customWidth="1"/>
    <col min="13570" max="13570" width="25" customWidth="1"/>
    <col min="13571" max="13571" width="20.7109375" customWidth="1"/>
    <col min="13572" max="13572" width="3" customWidth="1"/>
    <col min="13573" max="13574" width="20.7109375" customWidth="1"/>
    <col min="13826" max="13826" width="25" customWidth="1"/>
    <col min="13827" max="13827" width="20.7109375" customWidth="1"/>
    <col min="13828" max="13828" width="3" customWidth="1"/>
    <col min="13829" max="13830" width="20.7109375" customWidth="1"/>
    <col min="14082" max="14082" width="25" customWidth="1"/>
    <col min="14083" max="14083" width="20.7109375" customWidth="1"/>
    <col min="14084" max="14084" width="3" customWidth="1"/>
    <col min="14085" max="14086" width="20.7109375" customWidth="1"/>
    <col min="14338" max="14338" width="25" customWidth="1"/>
    <col min="14339" max="14339" width="20.7109375" customWidth="1"/>
    <col min="14340" max="14340" width="3" customWidth="1"/>
    <col min="14341" max="14342" width="20.7109375" customWidth="1"/>
    <col min="14594" max="14594" width="25" customWidth="1"/>
    <col min="14595" max="14595" width="20.7109375" customWidth="1"/>
    <col min="14596" max="14596" width="3" customWidth="1"/>
    <col min="14597" max="14598" width="20.7109375" customWidth="1"/>
    <col min="14850" max="14850" width="25" customWidth="1"/>
    <col min="14851" max="14851" width="20.7109375" customWidth="1"/>
    <col min="14852" max="14852" width="3" customWidth="1"/>
    <col min="14853" max="14854" width="20.7109375" customWidth="1"/>
    <col min="15106" max="15106" width="25" customWidth="1"/>
    <col min="15107" max="15107" width="20.7109375" customWidth="1"/>
    <col min="15108" max="15108" width="3" customWidth="1"/>
    <col min="15109" max="15110" width="20.7109375" customWidth="1"/>
    <col min="15362" max="15362" width="25" customWidth="1"/>
    <col min="15363" max="15363" width="20.7109375" customWidth="1"/>
    <col min="15364" max="15364" width="3" customWidth="1"/>
    <col min="15365" max="15366" width="20.7109375" customWidth="1"/>
    <col min="15618" max="15618" width="25" customWidth="1"/>
    <col min="15619" max="15619" width="20.7109375" customWidth="1"/>
    <col min="15620" max="15620" width="3" customWidth="1"/>
    <col min="15621" max="15622" width="20.7109375" customWidth="1"/>
    <col min="15874" max="15874" width="25" customWidth="1"/>
    <col min="15875" max="15875" width="20.7109375" customWidth="1"/>
    <col min="15876" max="15876" width="3" customWidth="1"/>
    <col min="15877" max="15878" width="20.7109375" customWidth="1"/>
    <col min="16130" max="16130" width="25" customWidth="1"/>
    <col min="16131" max="16131" width="20.7109375" customWidth="1"/>
    <col min="16132" max="16132" width="3" customWidth="1"/>
    <col min="16133" max="16134" width="20.7109375" customWidth="1"/>
  </cols>
  <sheetData>
    <row r="1" spans="1:7" s="14" customFormat="1" ht="15.75" customHeight="1" x14ac:dyDescent="0.25">
      <c r="A1" s="13" t="s">
        <v>23</v>
      </c>
      <c r="B1" s="13"/>
      <c r="C1" s="13"/>
      <c r="D1" s="13"/>
      <c r="E1" s="13"/>
      <c r="F1" s="13"/>
      <c r="G1" s="13"/>
    </row>
    <row r="2" spans="1:7" s="14" customFormat="1" ht="15.75" customHeight="1" x14ac:dyDescent="0.25">
      <c r="A2" s="13"/>
      <c r="B2" s="13"/>
      <c r="C2" s="13"/>
      <c r="D2" s="13"/>
      <c r="E2" s="13"/>
      <c r="F2" s="13"/>
      <c r="G2" s="13"/>
    </row>
    <row r="3" spans="1:7" s="14" customFormat="1" ht="39.75" customHeight="1" x14ac:dyDescent="0.25">
      <c r="A3" s="13"/>
      <c r="B3" s="13"/>
      <c r="C3" s="13"/>
      <c r="D3" s="13"/>
      <c r="E3" s="13"/>
      <c r="F3" s="13"/>
      <c r="G3" s="13"/>
    </row>
    <row r="4" spans="1:7" ht="15.75" x14ac:dyDescent="0.25">
      <c r="A4" s="3"/>
      <c r="B4" s="4"/>
      <c r="C4" s="16"/>
      <c r="D4" s="16"/>
      <c r="E4" s="16"/>
      <c r="F4" s="4"/>
      <c r="G4" s="10"/>
    </row>
    <row r="5" spans="1:7" ht="15.75" x14ac:dyDescent="0.25">
      <c r="A5" s="3"/>
      <c r="B5" s="2" t="s">
        <v>24</v>
      </c>
      <c r="C5" s="2" t="s">
        <v>27</v>
      </c>
      <c r="D5" s="2" t="s">
        <v>29</v>
      </c>
      <c r="E5" s="2" t="s">
        <v>39</v>
      </c>
      <c r="F5" s="2" t="s">
        <v>0</v>
      </c>
      <c r="G5" s="34" t="s">
        <v>38</v>
      </c>
    </row>
    <row r="6" spans="1:7" ht="15.75" x14ac:dyDescent="0.25">
      <c r="B6" s="4" t="s">
        <v>16</v>
      </c>
      <c r="C6" s="4" t="s">
        <v>17</v>
      </c>
      <c r="D6" s="4" t="s">
        <v>17</v>
      </c>
      <c r="E6" s="4" t="s">
        <v>40</v>
      </c>
      <c r="F6" s="4" t="s">
        <v>18</v>
      </c>
      <c r="G6" s="34"/>
    </row>
    <row r="7" spans="1:7" ht="15.75" x14ac:dyDescent="0.25">
      <c r="A7" s="5" t="s">
        <v>1</v>
      </c>
      <c r="B7" s="4"/>
      <c r="C7" s="4" t="s">
        <v>28</v>
      </c>
      <c r="D7" s="4"/>
      <c r="E7" s="4"/>
      <c r="F7" s="4"/>
      <c r="G7" s="34"/>
    </row>
    <row r="8" spans="1:7" ht="15.75" x14ac:dyDescent="0.25">
      <c r="A8" s="6" t="s">
        <v>2</v>
      </c>
      <c r="B8" s="9" t="s">
        <v>20</v>
      </c>
      <c r="C8" s="9" t="s">
        <v>21</v>
      </c>
      <c r="D8" s="9" t="s">
        <v>21</v>
      </c>
      <c r="E8" s="9"/>
      <c r="F8" s="9" t="s">
        <v>20</v>
      </c>
      <c r="G8" s="34"/>
    </row>
    <row r="9" spans="1:7" ht="15.75" x14ac:dyDescent="0.25">
      <c r="A9" s="6" t="s">
        <v>19</v>
      </c>
      <c r="B9" s="9">
        <f>325*55*12</f>
        <v>214500</v>
      </c>
      <c r="C9" s="9">
        <v>145248</v>
      </c>
      <c r="D9" s="9">
        <f t="shared" ref="D9:F9" si="0">325*55*12</f>
        <v>214500</v>
      </c>
      <c r="E9" s="9"/>
      <c r="F9" s="9">
        <f t="shared" si="0"/>
        <v>214500</v>
      </c>
      <c r="G9" s="34"/>
    </row>
    <row r="10" spans="1:7" ht="15.75" x14ac:dyDescent="0.25">
      <c r="A10" s="6" t="s">
        <v>3</v>
      </c>
      <c r="B10" s="15">
        <v>100</v>
      </c>
      <c r="C10" s="15">
        <v>25</v>
      </c>
      <c r="D10" s="15">
        <v>50</v>
      </c>
      <c r="E10" s="15"/>
      <c r="F10" s="15">
        <v>100</v>
      </c>
      <c r="G10" s="34"/>
    </row>
    <row r="11" spans="1:7" ht="15.75" x14ac:dyDescent="0.25">
      <c r="A11" s="5" t="s">
        <v>22</v>
      </c>
      <c r="B11" s="17">
        <f>SUM(B8:B10)</f>
        <v>214600</v>
      </c>
      <c r="C11" s="18">
        <f>SUM(C9:C10)</f>
        <v>145273</v>
      </c>
      <c r="D11" s="18">
        <f>SUM(D9:D10)</f>
        <v>214550</v>
      </c>
      <c r="E11" s="18"/>
      <c r="F11" s="17">
        <f>SUM(F8:F10)</f>
        <v>214600</v>
      </c>
      <c r="G11" s="34"/>
    </row>
    <row r="12" spans="1:7" ht="15.75" x14ac:dyDescent="0.25">
      <c r="A12" s="3"/>
      <c r="B12" s="7"/>
      <c r="C12" s="24"/>
      <c r="D12" s="24"/>
      <c r="E12" s="24"/>
      <c r="F12" s="25"/>
      <c r="G12" s="10"/>
    </row>
    <row r="13" spans="1:7" ht="15.75" x14ac:dyDescent="0.25">
      <c r="A13" s="5" t="s">
        <v>4</v>
      </c>
      <c r="B13" s="7"/>
      <c r="C13" s="24"/>
      <c r="D13" s="24"/>
      <c r="E13" s="24"/>
      <c r="F13" s="25"/>
      <c r="G13" s="10"/>
    </row>
    <row r="14" spans="1:7" ht="15.75" x14ac:dyDescent="0.25">
      <c r="A14" s="3" t="s">
        <v>14</v>
      </c>
      <c r="B14" s="22">
        <v>1530</v>
      </c>
      <c r="C14" s="25">
        <v>693</v>
      </c>
      <c r="D14" s="25">
        <f>C14/8*4+C14</f>
        <v>1039.5</v>
      </c>
      <c r="E14" s="37">
        <f>(D14-B14)/D14</f>
        <v>-0.47186147186147187</v>
      </c>
      <c r="F14" s="20">
        <v>1500</v>
      </c>
      <c r="G14" s="10" t="s">
        <v>31</v>
      </c>
    </row>
    <row r="15" spans="1:7" ht="15.75" x14ac:dyDescent="0.25">
      <c r="A15" s="3" t="s">
        <v>10</v>
      </c>
      <c r="B15" s="22">
        <v>11000</v>
      </c>
      <c r="C15" s="25">
        <v>12432</v>
      </c>
      <c r="D15" s="25">
        <f>C15/8*4+C15</f>
        <v>18648</v>
      </c>
      <c r="E15" s="37">
        <f t="shared" ref="E15:E24" si="1">(D15-B15)/D15</f>
        <v>0.41012441012441014</v>
      </c>
      <c r="F15" s="20">
        <v>12000</v>
      </c>
      <c r="G15" s="10" t="s">
        <v>31</v>
      </c>
    </row>
    <row r="16" spans="1:7" ht="15.75" x14ac:dyDescent="0.25">
      <c r="A16" s="3" t="s">
        <v>5</v>
      </c>
      <c r="B16" s="22">
        <v>1700</v>
      </c>
      <c r="C16" s="25">
        <v>1256</v>
      </c>
      <c r="D16" s="25">
        <f t="shared" ref="D16:D24" si="2">C16/8*4+C16</f>
        <v>1884</v>
      </c>
      <c r="E16" s="37">
        <f t="shared" si="1"/>
        <v>9.7664543524416142E-2</v>
      </c>
      <c r="F16" s="20">
        <v>1800</v>
      </c>
      <c r="G16" s="10" t="s">
        <v>31</v>
      </c>
    </row>
    <row r="17" spans="1:7" ht="15.75" x14ac:dyDescent="0.25">
      <c r="A17" s="3" t="s">
        <v>7</v>
      </c>
      <c r="B17" s="22">
        <v>18787</v>
      </c>
      <c r="C17" s="25">
        <v>14304</v>
      </c>
      <c r="D17" s="25">
        <v>18787</v>
      </c>
      <c r="E17" s="37">
        <f t="shared" si="1"/>
        <v>0</v>
      </c>
      <c r="F17" s="20">
        <v>20665</v>
      </c>
      <c r="G17" s="10" t="s">
        <v>32</v>
      </c>
    </row>
    <row r="18" spans="1:7" ht="15.75" x14ac:dyDescent="0.25">
      <c r="A18" s="3" t="s">
        <v>6</v>
      </c>
      <c r="B18" s="22">
        <v>16794</v>
      </c>
      <c r="C18" s="25">
        <v>10868</v>
      </c>
      <c r="D18" s="25">
        <v>16794</v>
      </c>
      <c r="E18" s="37">
        <f t="shared" si="1"/>
        <v>0</v>
      </c>
      <c r="F18" s="20">
        <f>1399*12</f>
        <v>16788</v>
      </c>
      <c r="G18" s="10" t="s">
        <v>33</v>
      </c>
    </row>
    <row r="19" spans="1:7" ht="15.75" x14ac:dyDescent="0.25">
      <c r="A19" s="3" t="s">
        <v>12</v>
      </c>
      <c r="B19" s="23">
        <v>1350</v>
      </c>
      <c r="C19" s="25">
        <v>1664</v>
      </c>
      <c r="D19" s="25">
        <f t="shared" si="2"/>
        <v>2496</v>
      </c>
      <c r="E19" s="37">
        <f t="shared" si="1"/>
        <v>0.45913461538461536</v>
      </c>
      <c r="F19" s="27">
        <v>4360</v>
      </c>
      <c r="G19" s="10" t="s">
        <v>34</v>
      </c>
    </row>
    <row r="20" spans="1:7" ht="15.75" x14ac:dyDescent="0.25">
      <c r="A20" s="3" t="s">
        <v>8</v>
      </c>
      <c r="B20" s="22">
        <v>9404</v>
      </c>
      <c r="C20" s="25">
        <v>4426</v>
      </c>
      <c r="D20" s="25">
        <v>9404</v>
      </c>
      <c r="E20" s="37">
        <f t="shared" si="1"/>
        <v>0</v>
      </c>
      <c r="F20" s="20">
        <v>9500</v>
      </c>
      <c r="G20" s="10" t="s">
        <v>31</v>
      </c>
    </row>
    <row r="21" spans="1:7" ht="15.75" x14ac:dyDescent="0.25">
      <c r="A21" s="3" t="s">
        <v>9</v>
      </c>
      <c r="B21" s="22">
        <v>59622</v>
      </c>
      <c r="C21" s="25">
        <v>45225</v>
      </c>
      <c r="D21" s="25">
        <f>C21+14000</f>
        <v>59225</v>
      </c>
      <c r="E21" s="37">
        <f t="shared" si="1"/>
        <v>-6.7032503165892782E-3</v>
      </c>
      <c r="F21" s="20">
        <v>60000</v>
      </c>
      <c r="G21" s="10" t="s">
        <v>31</v>
      </c>
    </row>
    <row r="22" spans="1:7" ht="15.75" x14ac:dyDescent="0.25">
      <c r="A22" s="3" t="s">
        <v>11</v>
      </c>
      <c r="B22" s="22">
        <v>1000</v>
      </c>
      <c r="C22" s="25">
        <v>1164</v>
      </c>
      <c r="D22" s="25">
        <v>1500</v>
      </c>
      <c r="E22" s="37">
        <f t="shared" si="1"/>
        <v>0.33333333333333331</v>
      </c>
      <c r="F22" s="20">
        <v>1200</v>
      </c>
      <c r="G22" s="10" t="s">
        <v>31</v>
      </c>
    </row>
    <row r="23" spans="1:7" ht="15.75" x14ac:dyDescent="0.25">
      <c r="A23" s="3" t="s">
        <v>13</v>
      </c>
      <c r="B23" s="22">
        <v>650</v>
      </c>
      <c r="C23" s="25">
        <v>680</v>
      </c>
      <c r="D23" s="25">
        <v>680</v>
      </c>
      <c r="E23" s="37">
        <f t="shared" si="1"/>
        <v>4.4117647058823532E-2</v>
      </c>
      <c r="F23" s="20">
        <v>680</v>
      </c>
      <c r="G23" s="10" t="s">
        <v>31</v>
      </c>
    </row>
    <row r="24" spans="1:7" ht="15.75" x14ac:dyDescent="0.25">
      <c r="A24" s="3" t="s">
        <v>25</v>
      </c>
      <c r="B24" s="28">
        <v>3118</v>
      </c>
      <c r="C24" s="29">
        <v>0</v>
      </c>
      <c r="D24" s="30">
        <f t="shared" si="2"/>
        <v>0</v>
      </c>
      <c r="E24" s="37">
        <v>0</v>
      </c>
      <c r="F24" s="31">
        <v>3000</v>
      </c>
      <c r="G24" s="10" t="s">
        <v>31</v>
      </c>
    </row>
    <row r="25" spans="1:7" ht="15.75" x14ac:dyDescent="0.25">
      <c r="A25" s="3"/>
      <c r="B25" s="19"/>
      <c r="C25" s="21"/>
      <c r="D25" s="21"/>
      <c r="E25" s="21"/>
      <c r="F25" s="20"/>
      <c r="G25" s="10"/>
    </row>
    <row r="26" spans="1:7" ht="15.75" x14ac:dyDescent="0.25">
      <c r="A26" s="5" t="s">
        <v>30</v>
      </c>
      <c r="B26" s="32">
        <f>SUM(B14:B25)</f>
        <v>124955</v>
      </c>
      <c r="C26" s="17">
        <f>SUM(C14:C25)</f>
        <v>92712</v>
      </c>
      <c r="D26" s="17">
        <f>SUM(D14:D25)</f>
        <v>130457.5</v>
      </c>
      <c r="E26" s="17"/>
      <c r="F26" s="32">
        <f>SUM(F14:F25)</f>
        <v>131493</v>
      </c>
      <c r="G26" s="35" t="s">
        <v>36</v>
      </c>
    </row>
    <row r="27" spans="1:7" ht="15.75" x14ac:dyDescent="0.25">
      <c r="B27" s="21"/>
      <c r="C27" s="21"/>
      <c r="D27" s="21"/>
      <c r="E27" s="21"/>
      <c r="F27" s="21"/>
      <c r="G27" s="10"/>
    </row>
    <row r="28" spans="1:7" ht="15.75" x14ac:dyDescent="0.25">
      <c r="A28" s="5" t="s">
        <v>26</v>
      </c>
      <c r="B28" s="21">
        <v>89555</v>
      </c>
      <c r="C28" s="25">
        <v>59695</v>
      </c>
      <c r="D28" s="25">
        <f>D11-D26</f>
        <v>84092.5</v>
      </c>
      <c r="E28" s="25"/>
      <c r="F28" s="25">
        <f>F11-F26</f>
        <v>83107</v>
      </c>
      <c r="G28" s="10" t="s">
        <v>35</v>
      </c>
    </row>
    <row r="29" spans="1:7" ht="15.75" x14ac:dyDescent="0.25">
      <c r="A29" s="3"/>
      <c r="B29" s="21"/>
      <c r="C29" s="26"/>
      <c r="D29" s="26"/>
      <c r="E29" s="26"/>
      <c r="F29" s="21"/>
      <c r="G29" s="10"/>
    </row>
    <row r="30" spans="1:7" ht="15.75" x14ac:dyDescent="0.25">
      <c r="A30" s="5" t="s">
        <v>15</v>
      </c>
      <c r="B30" s="33">
        <f>SUM(B26:B28)</f>
        <v>214510</v>
      </c>
      <c r="C30" s="33">
        <f>SUM(C26:C28)</f>
        <v>152407</v>
      </c>
      <c r="D30" s="33">
        <f>SUM(D26:D28)</f>
        <v>214550</v>
      </c>
      <c r="E30" s="33"/>
      <c r="F30" s="33">
        <f>SUM(F26:F28)</f>
        <v>214600</v>
      </c>
      <c r="G30" s="36" t="s">
        <v>37</v>
      </c>
    </row>
    <row r="33" spans="1:1" ht="15.75" x14ac:dyDescent="0.25">
      <c r="A33" s="8">
        <f ca="1">NOW()</f>
        <v>43161.642413773145</v>
      </c>
    </row>
  </sheetData>
  <mergeCells count="2">
    <mergeCell ref="G5:G11"/>
    <mergeCell ref="A1:G3"/>
  </mergeCells>
  <pageMargins left="0.7" right="0.7" top="0.75" bottom="0.75" header="0.3" footer="0.3"/>
  <pageSetup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proposed Budget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Crofton18</dc:creator>
  <cp:lastModifiedBy>Crofton18</cp:lastModifiedBy>
  <cp:lastPrinted>2018-03-02T20:25:46Z</cp:lastPrinted>
  <dcterms:created xsi:type="dcterms:W3CDTF">2018-03-02T19:23:56Z</dcterms:created>
  <dcterms:modified xsi:type="dcterms:W3CDTF">2018-03-02T20:26:16Z</dcterms:modified>
</cp:coreProperties>
</file>